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Бужаниновская СОШ " sheetId="1" r:id="rId1"/>
  </sheets>
  <definedNames>
    <definedName name="_GoBack" localSheetId="0">'Бужаниновская СОШ '!#REF!</definedName>
  </definedNames>
  <calcPr calcId="145621"/>
</workbook>
</file>

<file path=xl/calcChain.xml><?xml version="1.0" encoding="utf-8"?>
<calcChain xmlns="http://schemas.openxmlformats.org/spreadsheetml/2006/main">
  <c r="J9" i="1" l="1"/>
  <c r="J8" i="1"/>
  <c r="J7" i="1"/>
  <c r="J6" i="1"/>
  <c r="J5" i="1"/>
  <c r="N5" i="1" s="1"/>
  <c r="J4" i="1"/>
  <c r="J3" i="1"/>
  <c r="L9" i="1"/>
  <c r="L8" i="1"/>
  <c r="L7" i="1"/>
  <c r="L6" i="1"/>
  <c r="L5" i="1"/>
  <c r="L4" i="1"/>
  <c r="N4" i="1" s="1"/>
  <c r="L3" i="1"/>
  <c r="H9" i="1"/>
  <c r="H8" i="1"/>
  <c r="H7" i="1"/>
  <c r="N7" i="1" s="1"/>
  <c r="H6" i="1"/>
  <c r="N6" i="1" s="1"/>
  <c r="H5" i="1"/>
  <c r="H4" i="1"/>
  <c r="H3" i="1"/>
  <c r="N3" i="1" s="1"/>
  <c r="N8" i="1" l="1"/>
  <c r="N9" i="1"/>
</calcChain>
</file>

<file path=xl/sharedStrings.xml><?xml version="1.0" encoding="utf-8"?>
<sst xmlns="http://schemas.openxmlformats.org/spreadsheetml/2006/main" count="62" uniqueCount="49">
  <si>
    <t>№</t>
  </si>
  <si>
    <t>Дата рождения</t>
  </si>
  <si>
    <t>ОУ</t>
  </si>
  <si>
    <t>Колличество баллов</t>
  </si>
  <si>
    <t>Ф.И.О. учителя</t>
  </si>
  <si>
    <t>Фамилия</t>
  </si>
  <si>
    <t>Имя</t>
  </si>
  <si>
    <t>Отчество</t>
  </si>
  <si>
    <t>Класс</t>
  </si>
  <si>
    <t>Члены жюри</t>
  </si>
  <si>
    <t xml:space="preserve">Председатель </t>
  </si>
  <si>
    <t>Предмет</t>
  </si>
  <si>
    <t>Суменко</t>
  </si>
  <si>
    <t>Виктория</t>
  </si>
  <si>
    <t>Руслановна</t>
  </si>
  <si>
    <t>Руднев</t>
  </si>
  <si>
    <t>Николай</t>
  </si>
  <si>
    <t>Геннадьевич</t>
  </si>
  <si>
    <t>Шевчук</t>
  </si>
  <si>
    <t>Алина</t>
  </si>
  <si>
    <t>Алексеевна</t>
  </si>
  <si>
    <t>Екатерина</t>
  </si>
  <si>
    <t>Романовна</t>
  </si>
  <si>
    <t>Полунин</t>
  </si>
  <si>
    <t>Олег</t>
  </si>
  <si>
    <t>Павлович</t>
  </si>
  <si>
    <t>Файзрахманов</t>
  </si>
  <si>
    <t>Владислав</t>
  </si>
  <si>
    <t>Дмитриевич</t>
  </si>
  <si>
    <t>Пектеева</t>
  </si>
  <si>
    <t>Таисия</t>
  </si>
  <si>
    <t>Анатольевна</t>
  </si>
  <si>
    <t>Дозорец</t>
  </si>
  <si>
    <t>Гимнастика</t>
  </si>
  <si>
    <t>36.02</t>
  </si>
  <si>
    <t>8.0</t>
  </si>
  <si>
    <t>9.0</t>
  </si>
  <si>
    <t>32.8</t>
  </si>
  <si>
    <t>33.2</t>
  </si>
  <si>
    <t>36.6</t>
  </si>
  <si>
    <t>40.4</t>
  </si>
  <si>
    <t xml:space="preserve">Тест /результат </t>
  </si>
  <si>
    <t xml:space="preserve">Тест кол-во баллов </t>
  </si>
  <si>
    <t xml:space="preserve">Баскетбол/результат  </t>
  </si>
  <si>
    <t xml:space="preserve">Баскетбол баллы </t>
  </si>
  <si>
    <t xml:space="preserve">Гтмнастика баллы </t>
  </si>
  <si>
    <t xml:space="preserve">Кольцова Галина Владимировна </t>
  </si>
  <si>
    <t xml:space="preserve">Николаева Юлия Вячеславовна </t>
  </si>
  <si>
    <t xml:space="preserve">Физическая культура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</si>
</sst>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1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2" borderId="6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14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2" fontId="3" fillId="2" borderId="9" xfId="0" applyNumberFormat="1" applyFont="1" applyFill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6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" fontId="3" fillId="2" borderId="6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F21" sqref="F21"/>
    </sheetView>
  </sheetViews>
  <sheetFormatPr defaultRowHeight="15" x14ac:dyDescent="0.25"/>
  <cols>
    <col min="1" max="1" width="3.140625" style="5" bestFit="1" customWidth="1"/>
    <col min="2" max="2" width="15.28515625" bestFit="1" customWidth="1"/>
    <col min="3" max="3" width="11.28515625" bestFit="1" customWidth="1"/>
    <col min="4" max="4" width="13.7109375" bestFit="1" customWidth="1"/>
    <col min="5" max="5" width="15.85546875" style="5" bestFit="1" customWidth="1"/>
    <col min="6" max="6" width="6.7109375" style="5" bestFit="1" customWidth="1"/>
    <col min="7" max="7" width="16.28515625" style="5" bestFit="1" customWidth="1"/>
    <col min="8" max="8" width="12" style="5" customWidth="1"/>
    <col min="9" max="10" width="10.85546875" style="5" customWidth="1"/>
    <col min="11" max="11" width="12.5703125" style="5" bestFit="1" customWidth="1"/>
    <col min="12" max="12" width="13.42578125" style="5" customWidth="1"/>
    <col min="13" max="13" width="19.28515625" customWidth="1"/>
    <col min="14" max="14" width="21.7109375" style="5" customWidth="1"/>
    <col min="15" max="15" width="22.28515625" bestFit="1" customWidth="1"/>
    <col min="16" max="16" width="34.42578125" bestFit="1" customWidth="1"/>
  </cols>
  <sheetData>
    <row r="1" spans="1:18" x14ac:dyDescent="0.25">
      <c r="B1" s="4"/>
      <c r="C1" s="4"/>
      <c r="D1" s="4"/>
      <c r="E1" s="6"/>
      <c r="F1" s="6"/>
      <c r="G1" s="6"/>
      <c r="H1" s="6"/>
      <c r="I1" s="6"/>
      <c r="J1" s="6"/>
      <c r="K1" s="6"/>
      <c r="L1" s="6"/>
      <c r="M1" s="4"/>
      <c r="N1" s="6"/>
      <c r="O1" s="4"/>
      <c r="P1" s="4"/>
      <c r="Q1" s="1"/>
      <c r="R1" s="1"/>
    </row>
    <row r="2" spans="1:18" s="48" customFormat="1" ht="32.25" thickBot="1" x14ac:dyDescent="0.3">
      <c r="A2" s="43" t="s">
        <v>0</v>
      </c>
      <c r="B2" s="43" t="s">
        <v>5</v>
      </c>
      <c r="C2" s="43" t="s">
        <v>6</v>
      </c>
      <c r="D2" s="43" t="s">
        <v>7</v>
      </c>
      <c r="E2" s="43" t="s">
        <v>1</v>
      </c>
      <c r="F2" s="43" t="s">
        <v>8</v>
      </c>
      <c r="G2" s="44" t="s">
        <v>41</v>
      </c>
      <c r="H2" s="45" t="s">
        <v>42</v>
      </c>
      <c r="I2" s="46" t="s">
        <v>43</v>
      </c>
      <c r="J2" s="45" t="s">
        <v>44</v>
      </c>
      <c r="K2" s="43" t="s">
        <v>33</v>
      </c>
      <c r="L2" s="45" t="s">
        <v>45</v>
      </c>
      <c r="M2" s="43" t="s">
        <v>2</v>
      </c>
      <c r="N2" s="43" t="s">
        <v>3</v>
      </c>
      <c r="O2" s="43" t="s">
        <v>11</v>
      </c>
      <c r="P2" s="43" t="s">
        <v>4</v>
      </c>
      <c r="Q2" s="47"/>
      <c r="R2" s="47"/>
    </row>
    <row r="3" spans="1:18" ht="15.75" x14ac:dyDescent="0.25">
      <c r="A3" s="16">
        <v>1</v>
      </c>
      <c r="B3" s="17" t="s">
        <v>12</v>
      </c>
      <c r="C3" s="17" t="s">
        <v>13</v>
      </c>
      <c r="D3" s="17" t="s">
        <v>14</v>
      </c>
      <c r="E3" s="18">
        <v>38109</v>
      </c>
      <c r="F3" s="19">
        <v>8</v>
      </c>
      <c r="G3" s="20">
        <v>15</v>
      </c>
      <c r="H3" s="21">
        <f>20*15/25</f>
        <v>12</v>
      </c>
      <c r="I3" s="19" t="s">
        <v>34</v>
      </c>
      <c r="J3" s="22">
        <f>40*27.2/36.02</f>
        <v>30.205441421432536</v>
      </c>
      <c r="K3" s="19" t="s">
        <v>35</v>
      </c>
      <c r="L3" s="38">
        <f>40*8/10</f>
        <v>32</v>
      </c>
      <c r="M3" s="17"/>
      <c r="N3" s="25">
        <f t="shared" ref="N3:N9" si="0">H3+J3+L3</f>
        <v>74.205441421432539</v>
      </c>
      <c r="O3" s="17" t="s">
        <v>48</v>
      </c>
      <c r="P3" s="26" t="s">
        <v>46</v>
      </c>
      <c r="Q3" s="1"/>
      <c r="R3" s="1"/>
    </row>
    <row r="4" spans="1:18" ht="15.75" x14ac:dyDescent="0.25">
      <c r="A4" s="39">
        <v>2</v>
      </c>
      <c r="B4" s="2" t="s">
        <v>15</v>
      </c>
      <c r="C4" s="2" t="s">
        <v>16</v>
      </c>
      <c r="D4" s="2" t="s">
        <v>17</v>
      </c>
      <c r="E4" s="7">
        <v>38295</v>
      </c>
      <c r="F4" s="3">
        <v>8</v>
      </c>
      <c r="G4" s="9">
        <v>16</v>
      </c>
      <c r="H4" s="12">
        <f>20*16/25</f>
        <v>12.8</v>
      </c>
      <c r="I4" s="11">
        <v>27.2</v>
      </c>
      <c r="J4" s="15">
        <f>40*27.2/27.2</f>
        <v>40</v>
      </c>
      <c r="K4" s="3" t="s">
        <v>36</v>
      </c>
      <c r="L4" s="13">
        <f>40*9/10</f>
        <v>36</v>
      </c>
      <c r="M4" s="2"/>
      <c r="N4" s="3">
        <f t="shared" si="0"/>
        <v>88.8</v>
      </c>
      <c r="O4" s="2" t="s">
        <v>48</v>
      </c>
      <c r="P4" s="40" t="s">
        <v>46</v>
      </c>
      <c r="Q4" s="1"/>
      <c r="R4" s="1"/>
    </row>
    <row r="5" spans="1:18" ht="15.75" x14ac:dyDescent="0.25">
      <c r="A5" s="39">
        <v>3</v>
      </c>
      <c r="B5" s="2" t="s">
        <v>18</v>
      </c>
      <c r="C5" s="2" t="s">
        <v>19</v>
      </c>
      <c r="D5" s="2" t="s">
        <v>20</v>
      </c>
      <c r="E5" s="7">
        <v>38471</v>
      </c>
      <c r="F5" s="3">
        <v>7</v>
      </c>
      <c r="G5" s="9">
        <v>14</v>
      </c>
      <c r="H5" s="12">
        <f>20*14/25</f>
        <v>11.2</v>
      </c>
      <c r="I5" s="3" t="s">
        <v>37</v>
      </c>
      <c r="J5" s="14">
        <f>40*27.2/32.8</f>
        <v>33.170731707317074</v>
      </c>
      <c r="K5" s="8">
        <v>8.5</v>
      </c>
      <c r="L5" s="15">
        <f>40*8.5/10</f>
        <v>34</v>
      </c>
      <c r="M5" s="2"/>
      <c r="N5" s="10">
        <f t="shared" si="0"/>
        <v>78.370731707317077</v>
      </c>
      <c r="O5" s="2" t="s">
        <v>48</v>
      </c>
      <c r="P5" s="40" t="s">
        <v>46</v>
      </c>
      <c r="Q5" s="1"/>
      <c r="R5" s="1"/>
    </row>
    <row r="6" spans="1:18" ht="15.75" x14ac:dyDescent="0.25">
      <c r="A6" s="39">
        <v>4</v>
      </c>
      <c r="B6" s="2" t="s">
        <v>32</v>
      </c>
      <c r="C6" s="2" t="s">
        <v>21</v>
      </c>
      <c r="D6" s="2" t="s">
        <v>22</v>
      </c>
      <c r="E6" s="7">
        <v>38503</v>
      </c>
      <c r="F6" s="3">
        <v>7</v>
      </c>
      <c r="G6" s="9">
        <v>14</v>
      </c>
      <c r="H6" s="12">
        <f>20*14/25</f>
        <v>11.2</v>
      </c>
      <c r="I6" s="3" t="s">
        <v>38</v>
      </c>
      <c r="J6" s="14">
        <f>40*27.2/33.2</f>
        <v>32.771084337349393</v>
      </c>
      <c r="K6" s="8">
        <v>4.8</v>
      </c>
      <c r="L6" s="15">
        <f>40*4.8/10</f>
        <v>19.2</v>
      </c>
      <c r="M6" s="2"/>
      <c r="N6" s="10">
        <f t="shared" si="0"/>
        <v>63.171084337349399</v>
      </c>
      <c r="O6" s="2" t="s">
        <v>48</v>
      </c>
      <c r="P6" s="40" t="s">
        <v>46</v>
      </c>
      <c r="Q6" s="1"/>
      <c r="R6" s="1"/>
    </row>
    <row r="7" spans="1:18" ht="16.5" thickBot="1" x14ac:dyDescent="0.3">
      <c r="A7" s="27">
        <v>5</v>
      </c>
      <c r="B7" s="28" t="s">
        <v>23</v>
      </c>
      <c r="C7" s="28" t="s">
        <v>24</v>
      </c>
      <c r="D7" s="28" t="s">
        <v>25</v>
      </c>
      <c r="E7" s="29">
        <v>38404</v>
      </c>
      <c r="F7" s="30">
        <v>7</v>
      </c>
      <c r="G7" s="31">
        <v>16</v>
      </c>
      <c r="H7" s="32">
        <f>20*16/25</f>
        <v>12.8</v>
      </c>
      <c r="I7" s="34">
        <v>30.7</v>
      </c>
      <c r="J7" s="33">
        <f>40*27.2/30.7</f>
        <v>35.439739413680783</v>
      </c>
      <c r="K7" s="34">
        <v>9.1999999999999993</v>
      </c>
      <c r="L7" s="35">
        <f>40*9.2/10</f>
        <v>36.799999999999997</v>
      </c>
      <c r="M7" s="28"/>
      <c r="N7" s="36">
        <f t="shared" si="0"/>
        <v>85.039739413680778</v>
      </c>
      <c r="O7" s="28" t="s">
        <v>48</v>
      </c>
      <c r="P7" s="37" t="s">
        <v>46</v>
      </c>
      <c r="Q7" s="1"/>
      <c r="R7" s="1"/>
    </row>
    <row r="8" spans="1:18" ht="15.75" x14ac:dyDescent="0.25">
      <c r="A8" s="16">
        <v>6</v>
      </c>
      <c r="B8" s="17" t="s">
        <v>26</v>
      </c>
      <c r="C8" s="17" t="s">
        <v>27</v>
      </c>
      <c r="D8" s="17" t="s">
        <v>28</v>
      </c>
      <c r="E8" s="18">
        <v>37812</v>
      </c>
      <c r="F8" s="19">
        <v>9</v>
      </c>
      <c r="G8" s="20">
        <v>28</v>
      </c>
      <c r="H8" s="21">
        <f>20*28/40</f>
        <v>14</v>
      </c>
      <c r="I8" s="19" t="s">
        <v>39</v>
      </c>
      <c r="J8" s="41">
        <f>40*36.6/36.6</f>
        <v>40</v>
      </c>
      <c r="K8" s="23">
        <v>4.5</v>
      </c>
      <c r="L8" s="24">
        <f>40*4.5/10</f>
        <v>18</v>
      </c>
      <c r="M8" s="17"/>
      <c r="N8" s="25">
        <f t="shared" si="0"/>
        <v>72</v>
      </c>
      <c r="O8" s="17" t="s">
        <v>48</v>
      </c>
      <c r="P8" s="26" t="s">
        <v>46</v>
      </c>
      <c r="Q8" s="1"/>
      <c r="R8" s="1"/>
    </row>
    <row r="9" spans="1:18" ht="16.5" thickBot="1" x14ac:dyDescent="0.3">
      <c r="A9" s="27">
        <v>7</v>
      </c>
      <c r="B9" s="28" t="s">
        <v>29</v>
      </c>
      <c r="C9" s="28" t="s">
        <v>30</v>
      </c>
      <c r="D9" s="28" t="s">
        <v>31</v>
      </c>
      <c r="E9" s="29">
        <v>37643</v>
      </c>
      <c r="F9" s="30">
        <v>9</v>
      </c>
      <c r="G9" s="31">
        <v>30</v>
      </c>
      <c r="H9" s="32">
        <f>20*30/40</f>
        <v>15</v>
      </c>
      <c r="I9" s="30" t="s">
        <v>40</v>
      </c>
      <c r="J9" s="42">
        <f>40*36.6/40.4</f>
        <v>36.237623762376238</v>
      </c>
      <c r="K9" s="34">
        <v>3.3</v>
      </c>
      <c r="L9" s="35">
        <f>40*3.3/10</f>
        <v>13.2</v>
      </c>
      <c r="M9" s="28"/>
      <c r="N9" s="36">
        <f t="shared" si="0"/>
        <v>64.437623762376234</v>
      </c>
      <c r="O9" s="28" t="s">
        <v>48</v>
      </c>
      <c r="P9" s="37" t="s">
        <v>46</v>
      </c>
      <c r="Q9" s="1"/>
      <c r="R9" s="1"/>
    </row>
    <row r="11" spans="1:18" x14ac:dyDescent="0.25">
      <c r="B11" t="s">
        <v>9</v>
      </c>
      <c r="E11" s="5" t="s">
        <v>46</v>
      </c>
    </row>
    <row r="14" spans="1:18" x14ac:dyDescent="0.25">
      <c r="B14" t="s">
        <v>10</v>
      </c>
      <c r="E14" s="5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Бужаниновская СОШ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2018-10-17T07:14:45Z</dcterms:modified>
</cp:coreProperties>
</file>